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195" windowWidth="9360" windowHeight="5010" activeTab="1"/>
  </bookViews>
  <sheets>
    <sheet name="Test 1" sheetId="1" r:id="rId1"/>
    <sheet name="Cyberlaw" sheetId="2" r:id="rId2"/>
    <sheet name="Test 2" sheetId="3" r:id="rId3"/>
  </sheets>
  <definedNames>
    <definedName name="_xlnm.Print_Area" localSheetId="1">'Cyberlaw'!$A$1:$N$23</definedName>
  </definedNames>
  <calcPr fullCalcOnLoad="1"/>
</workbook>
</file>

<file path=xl/sharedStrings.xml><?xml version="1.0" encoding="utf-8"?>
<sst xmlns="http://schemas.openxmlformats.org/spreadsheetml/2006/main" count="62" uniqueCount="36">
  <si>
    <t>Jeffrey Pittman, Instructor</t>
  </si>
  <si>
    <t>ID</t>
  </si>
  <si>
    <t>Num.</t>
  </si>
  <si>
    <t>Avgs.</t>
  </si>
  <si>
    <t>Total</t>
  </si>
  <si>
    <t>#1</t>
  </si>
  <si>
    <t>#2</t>
  </si>
  <si>
    <t>#3</t>
  </si>
  <si>
    <t>Points</t>
  </si>
  <si>
    <t>Percentage</t>
  </si>
  <si>
    <t>Grade</t>
  </si>
  <si>
    <t>Test</t>
  </si>
  <si>
    <t>Total Points Currently Available:</t>
  </si>
  <si>
    <t>Cyberlaw &amp; E-Commerce - 2007</t>
  </si>
  <si>
    <t>Class</t>
  </si>
  <si>
    <t>Participation</t>
  </si>
  <si>
    <t>0401</t>
  </si>
  <si>
    <t>0666</t>
  </si>
  <si>
    <t>0407</t>
  </si>
  <si>
    <t>0507</t>
  </si>
  <si>
    <t>0412</t>
  </si>
  <si>
    <t>Q1</t>
  </si>
  <si>
    <t>Q2</t>
  </si>
  <si>
    <t>Q3</t>
  </si>
  <si>
    <t>Q4</t>
  </si>
  <si>
    <t>Q5</t>
  </si>
  <si>
    <t>Q6</t>
  </si>
  <si>
    <t>Q7</t>
  </si>
  <si>
    <t xml:space="preserve">Cyberlaw Examination #1 Results </t>
  </si>
  <si>
    <t>Avg</t>
  </si>
  <si>
    <t>Curve for test #1 - 3 points</t>
  </si>
  <si>
    <t>Paper</t>
  </si>
  <si>
    <t xml:space="preserve">Cyberlaw Project </t>
  </si>
  <si>
    <t>Presentation</t>
  </si>
  <si>
    <t xml:space="preserve">Cyberlaw Examination #2 Results </t>
  </si>
  <si>
    <t>Q1 &amp; Q2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</si>
</sst>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%"/>
  </numFmts>
  <fonts count="47">
    <font>
      <sz val="10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2"/>
      <name val="Arial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46" fillId="2" borderId="0" xfId="15" applyFont="1" applyBorder="1" applyAlignment="1" quotePrefix="1">
      <alignment horizontal="right"/>
    </xf>
    <xf numFmtId="1" fontId="46" fillId="2" borderId="0" xfId="15" applyNumberFormat="1" applyFont="1" applyBorder="1" applyAlignment="1">
      <alignment horizontal="center"/>
    </xf>
    <xf numFmtId="0" fontId="46" fillId="2" borderId="0" xfId="15" applyFont="1" applyBorder="1" applyAlignment="1">
      <alignment horizontal="center"/>
    </xf>
    <xf numFmtId="169" fontId="46" fillId="2" borderId="0" xfId="15" applyNumberFormat="1" applyFont="1" applyBorder="1" applyAlignment="1">
      <alignment horizontal="center"/>
    </xf>
    <xf numFmtId="169" fontId="46" fillId="2" borderId="0" xfId="15" applyNumberFormat="1" applyFont="1" applyBorder="1" applyAlignment="1">
      <alignment/>
    </xf>
    <xf numFmtId="0" fontId="46" fillId="2" borderId="10" xfId="15" applyFont="1" applyBorder="1" applyAlignment="1" quotePrefix="1">
      <alignment horizontal="right"/>
    </xf>
    <xf numFmtId="1" fontId="46" fillId="2" borderId="10" xfId="15" applyNumberFormat="1" applyFont="1" applyBorder="1" applyAlignment="1">
      <alignment horizontal="center"/>
    </xf>
    <xf numFmtId="0" fontId="46" fillId="2" borderId="10" xfId="15" applyFont="1" applyBorder="1" applyAlignment="1">
      <alignment horizontal="center"/>
    </xf>
    <xf numFmtId="169" fontId="46" fillId="2" borderId="10" xfId="15" applyNumberFormat="1" applyFont="1" applyBorder="1" applyAlignment="1">
      <alignment horizontal="center"/>
    </xf>
    <xf numFmtId="169" fontId="46" fillId="2" borderId="10" xfId="15" applyNumberFormat="1" applyFont="1" applyBorder="1" applyAlignment="1">
      <alignment/>
    </xf>
    <xf numFmtId="1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69" fontId="28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>
      <alignment/>
    </xf>
    <xf numFmtId="169" fontId="27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 horizontal="left"/>
    </xf>
    <xf numFmtId="169" fontId="28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16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0" borderId="12" xfId="0" applyFont="1" applyBorder="1" applyAlignment="1">
      <alignment/>
    </xf>
    <xf numFmtId="1" fontId="28" fillId="0" borderId="12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169" fontId="28" fillId="0" borderId="12" xfId="0" applyNumberFormat="1" applyFont="1" applyBorder="1" applyAlignment="1">
      <alignment horizontal="center"/>
    </xf>
    <xf numFmtId="169" fontId="28" fillId="0" borderId="12" xfId="0" applyNumberFormat="1" applyFont="1" applyBorder="1" applyAlignment="1">
      <alignment/>
    </xf>
    <xf numFmtId="1" fontId="28" fillId="0" borderId="1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16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7" sqref="E17"/>
    </sheetView>
  </sheetViews>
  <sheetFormatPr defaultColWidth="9.33203125" defaultRowHeight="12.75"/>
  <sheetData>
    <row r="1" spans="1:4" ht="15.75">
      <c r="A1" s="58" t="s">
        <v>28</v>
      </c>
      <c r="B1" s="58"/>
      <c r="C1" s="58"/>
      <c r="D1" s="58"/>
    </row>
    <row r="2" spans="3:9" ht="13.5">
      <c r="C2" s="57" t="s">
        <v>21</v>
      </c>
      <c r="D2" s="57" t="s">
        <v>22</v>
      </c>
      <c r="E2" s="57" t="s">
        <v>23</v>
      </c>
      <c r="F2" s="57" t="s">
        <v>24</v>
      </c>
      <c r="G2" s="57" t="s">
        <v>25</v>
      </c>
      <c r="H2" s="57" t="s">
        <v>26</v>
      </c>
      <c r="I2" s="57" t="s">
        <v>27</v>
      </c>
    </row>
    <row r="3" spans="2:9" ht="14.25">
      <c r="B3" s="21" t="s">
        <v>16</v>
      </c>
      <c r="C3" s="56">
        <v>86</v>
      </c>
      <c r="D3" s="56"/>
      <c r="E3" s="56">
        <v>87</v>
      </c>
      <c r="F3" s="56">
        <v>99</v>
      </c>
      <c r="G3" s="56">
        <v>93</v>
      </c>
      <c r="H3" s="56">
        <v>80</v>
      </c>
      <c r="I3" s="56">
        <v>88</v>
      </c>
    </row>
    <row r="4" spans="2:9" ht="14.25">
      <c r="B4" s="21" t="s">
        <v>18</v>
      </c>
      <c r="C4" s="60">
        <v>83</v>
      </c>
      <c r="D4" s="60">
        <v>70</v>
      </c>
      <c r="E4" s="60"/>
      <c r="F4" s="60">
        <v>96</v>
      </c>
      <c r="G4" s="60">
        <v>82</v>
      </c>
      <c r="H4" s="60">
        <v>84</v>
      </c>
      <c r="I4" s="60">
        <v>84</v>
      </c>
    </row>
    <row r="5" spans="2:9" ht="14.25">
      <c r="B5" s="21" t="s">
        <v>20</v>
      </c>
      <c r="C5" s="61">
        <v>96</v>
      </c>
      <c r="D5" s="61">
        <v>87</v>
      </c>
      <c r="E5" s="61"/>
      <c r="F5" s="61">
        <v>65</v>
      </c>
      <c r="G5" s="61">
        <v>84</v>
      </c>
      <c r="H5" s="61">
        <v>82</v>
      </c>
      <c r="I5" s="61">
        <v>83</v>
      </c>
    </row>
    <row r="6" spans="2:9" ht="14.25">
      <c r="B6" s="21" t="s">
        <v>19</v>
      </c>
      <c r="C6" s="56">
        <v>87</v>
      </c>
      <c r="D6" s="56">
        <v>75</v>
      </c>
      <c r="E6" s="56"/>
      <c r="F6" s="56">
        <v>97</v>
      </c>
      <c r="G6" s="56">
        <v>80</v>
      </c>
      <c r="H6" s="56">
        <v>82</v>
      </c>
      <c r="I6" s="56">
        <v>90</v>
      </c>
    </row>
    <row r="7" spans="2:9" ht="14.25">
      <c r="B7" s="21" t="s">
        <v>17</v>
      </c>
      <c r="C7" s="60">
        <v>90</v>
      </c>
      <c r="D7" s="60">
        <v>92</v>
      </c>
      <c r="E7" s="60"/>
      <c r="F7" s="60">
        <v>92</v>
      </c>
      <c r="G7" s="60">
        <v>81</v>
      </c>
      <c r="H7" s="60">
        <v>93</v>
      </c>
      <c r="I7" s="60">
        <v>95</v>
      </c>
    </row>
    <row r="8" spans="2:9" ht="14.25">
      <c r="B8" s="21">
        <v>1192</v>
      </c>
      <c r="C8" s="61">
        <v>90</v>
      </c>
      <c r="D8" s="61">
        <v>95</v>
      </c>
      <c r="E8" s="61"/>
      <c r="F8" s="61">
        <v>95</v>
      </c>
      <c r="G8" s="61">
        <v>83</v>
      </c>
      <c r="H8" s="61">
        <v>83</v>
      </c>
      <c r="I8" s="61">
        <v>84</v>
      </c>
    </row>
    <row r="9" spans="2:9" ht="14.25">
      <c r="B9" s="21">
        <v>1227</v>
      </c>
      <c r="C9" s="61">
        <v>90</v>
      </c>
      <c r="D9" s="61">
        <v>82</v>
      </c>
      <c r="E9" s="61">
        <v>94</v>
      </c>
      <c r="F9" s="61">
        <v>80</v>
      </c>
      <c r="G9" s="61">
        <v>90</v>
      </c>
      <c r="H9" s="61">
        <v>81</v>
      </c>
      <c r="I9" s="61"/>
    </row>
    <row r="10" spans="2:9" ht="14.25">
      <c r="B10" s="21">
        <v>1471</v>
      </c>
      <c r="C10" s="60">
        <v>80</v>
      </c>
      <c r="D10" s="60">
        <v>75</v>
      </c>
      <c r="E10" s="60"/>
      <c r="F10" s="60">
        <v>67</v>
      </c>
      <c r="G10" s="60">
        <v>80</v>
      </c>
      <c r="H10" s="60">
        <v>67</v>
      </c>
      <c r="I10" s="60">
        <v>90</v>
      </c>
    </row>
    <row r="11" spans="2:9" ht="14.25">
      <c r="B11" s="21">
        <v>1516</v>
      </c>
      <c r="C11" s="61">
        <v>84</v>
      </c>
      <c r="D11" s="61">
        <v>88</v>
      </c>
      <c r="E11" s="61"/>
      <c r="F11" s="61">
        <v>70</v>
      </c>
      <c r="G11" s="61">
        <v>74</v>
      </c>
      <c r="H11" s="61">
        <v>80</v>
      </c>
      <c r="I11" s="61">
        <v>93</v>
      </c>
    </row>
    <row r="12" spans="2:9" ht="14.25">
      <c r="B12" s="21">
        <v>2000</v>
      </c>
      <c r="C12" s="61">
        <v>81</v>
      </c>
      <c r="D12" s="61">
        <v>70</v>
      </c>
      <c r="E12" s="61">
        <v>88</v>
      </c>
      <c r="F12" s="61">
        <v>88</v>
      </c>
      <c r="G12" s="61">
        <v>87</v>
      </c>
      <c r="H12" s="61"/>
      <c r="I12" s="61">
        <v>92</v>
      </c>
    </row>
    <row r="13" spans="2:9" ht="14.25">
      <c r="B13" s="21">
        <v>6155</v>
      </c>
      <c r="C13" s="60">
        <v>85</v>
      </c>
      <c r="D13" s="60">
        <v>84</v>
      </c>
      <c r="E13" s="60"/>
      <c r="F13" s="60">
        <v>67</v>
      </c>
      <c r="G13" s="60">
        <v>81</v>
      </c>
      <c r="H13" s="60">
        <v>81</v>
      </c>
      <c r="I13" s="60">
        <v>93</v>
      </c>
    </row>
    <row r="14" spans="2:9" ht="14.25">
      <c r="B14" s="21">
        <v>6782</v>
      </c>
      <c r="C14" s="61">
        <v>79</v>
      </c>
      <c r="D14" s="61">
        <v>87</v>
      </c>
      <c r="E14" s="61">
        <v>84</v>
      </c>
      <c r="F14" s="61"/>
      <c r="G14" s="61">
        <v>93</v>
      </c>
      <c r="H14" s="61">
        <v>60</v>
      </c>
      <c r="I14" s="61">
        <v>83</v>
      </c>
    </row>
    <row r="15" spans="2:9" ht="14.25">
      <c r="B15" s="21">
        <v>7588</v>
      </c>
      <c r="C15" s="56">
        <v>86</v>
      </c>
      <c r="D15" s="56">
        <v>70</v>
      </c>
      <c r="E15" s="56"/>
      <c r="F15" s="56">
        <v>72</v>
      </c>
      <c r="G15" s="56">
        <v>70</v>
      </c>
      <c r="H15" s="56">
        <v>77</v>
      </c>
      <c r="I15" s="56">
        <v>65</v>
      </c>
    </row>
    <row r="16" spans="2:9" ht="15" thickBot="1">
      <c r="B16" s="21">
        <v>8123</v>
      </c>
      <c r="C16" s="62">
        <v>83</v>
      </c>
      <c r="D16" s="62">
        <v>82</v>
      </c>
      <c r="E16" s="62"/>
      <c r="F16" s="62">
        <v>88</v>
      </c>
      <c r="G16" s="62">
        <v>88</v>
      </c>
      <c r="H16" s="62">
        <v>77</v>
      </c>
      <c r="I16" s="62">
        <v>79</v>
      </c>
    </row>
    <row r="17" spans="2:9" s="16" customFormat="1" ht="14.25" thickTop="1">
      <c r="B17" s="16" t="s">
        <v>29</v>
      </c>
      <c r="C17" s="59">
        <f>AVERAGE(C3:C16)</f>
        <v>85.71428571428571</v>
      </c>
      <c r="D17" s="59">
        <f aca="true" t="shared" si="0" ref="D17:I17">AVERAGE(D3:D16)</f>
        <v>81.3076923076923</v>
      </c>
      <c r="E17" s="59">
        <f t="shared" si="0"/>
        <v>88.25</v>
      </c>
      <c r="F17" s="59">
        <f t="shared" si="0"/>
        <v>82.76923076923077</v>
      </c>
      <c r="G17" s="59">
        <f t="shared" si="0"/>
        <v>83.28571428571429</v>
      </c>
      <c r="H17" s="59">
        <f t="shared" si="0"/>
        <v>79</v>
      </c>
      <c r="I17" s="59">
        <f t="shared" si="0"/>
        <v>86.07692307692308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34"/>
  <sheetViews>
    <sheetView tabSelected="1" zoomScalePageLayoutView="0" workbookViewId="0" topLeftCell="A1">
      <selection activeCell="O1" sqref="O1:O16384"/>
    </sheetView>
  </sheetViews>
  <sheetFormatPr defaultColWidth="5.33203125" defaultRowHeight="12.75"/>
  <cols>
    <col min="1" max="1" width="6.5" style="0" customWidth="1"/>
    <col min="2" max="4" width="8.83203125" style="0" customWidth="1"/>
    <col min="5" max="5" width="18.33203125" style="0" customWidth="1"/>
    <col min="6" max="6" width="14.83203125" style="0" customWidth="1"/>
    <col min="7" max="7" width="12.83203125" style="0" customWidth="1"/>
    <col min="8" max="8" width="4.83203125" style="0" customWidth="1"/>
    <col min="9" max="9" width="4.66015625" style="0" customWidth="1"/>
    <col min="10" max="10" width="6.66015625" style="0" customWidth="1"/>
    <col min="11" max="11" width="4" style="0" customWidth="1"/>
    <col min="12" max="12" width="10.16015625" style="6" customWidth="1"/>
    <col min="13" max="13" width="2.66015625" style="6" customWidth="1"/>
    <col min="14" max="14" width="6.16015625" style="7" customWidth="1"/>
  </cols>
  <sheetData>
    <row r="1" spans="1:15" ht="14.25">
      <c r="A1" s="31" t="s">
        <v>12</v>
      </c>
      <c r="B1" s="32"/>
      <c r="C1" s="32"/>
      <c r="D1" s="32"/>
      <c r="E1" s="32"/>
      <c r="F1" s="32"/>
      <c r="G1" s="32" t="s">
        <v>13</v>
      </c>
      <c r="H1" s="32"/>
      <c r="I1" s="32"/>
      <c r="J1" s="32"/>
      <c r="K1" s="32"/>
      <c r="L1" s="33"/>
      <c r="M1" s="33"/>
      <c r="N1" s="34"/>
      <c r="O1" s="35"/>
    </row>
    <row r="2" spans="1:15" ht="14.25">
      <c r="A2" s="36">
        <v>650</v>
      </c>
      <c r="B2" s="37"/>
      <c r="C2" s="32"/>
      <c r="D2" s="32"/>
      <c r="E2" s="32"/>
      <c r="F2" s="32"/>
      <c r="G2" s="32" t="s">
        <v>0</v>
      </c>
      <c r="H2" s="32"/>
      <c r="I2" s="32"/>
      <c r="J2" s="37"/>
      <c r="K2" s="37"/>
      <c r="L2" s="38"/>
      <c r="M2" s="38"/>
      <c r="N2" s="39"/>
      <c r="O2" s="35"/>
    </row>
    <row r="3" spans="1:15" ht="14.25">
      <c r="A3" s="32"/>
      <c r="B3" s="32"/>
      <c r="C3" s="32"/>
      <c r="D3" s="32"/>
      <c r="E3" s="32"/>
      <c r="F3" s="32"/>
      <c r="G3" s="32"/>
      <c r="H3" s="32"/>
      <c r="I3" s="32"/>
      <c r="J3" s="37"/>
      <c r="K3" s="37"/>
      <c r="L3" s="38"/>
      <c r="M3" s="38"/>
      <c r="N3" s="39"/>
      <c r="O3" s="35"/>
    </row>
    <row r="4" spans="1:15" ht="14.25">
      <c r="A4" s="32"/>
      <c r="B4" s="40" t="s">
        <v>11</v>
      </c>
      <c r="C4" s="40" t="s">
        <v>11</v>
      </c>
      <c r="D4" s="40" t="s">
        <v>11</v>
      </c>
      <c r="E4" s="40" t="s">
        <v>14</v>
      </c>
      <c r="F4" s="66" t="s">
        <v>32</v>
      </c>
      <c r="G4" s="67"/>
      <c r="H4" s="41"/>
      <c r="I4" s="41"/>
      <c r="J4" s="40" t="s">
        <v>4</v>
      </c>
      <c r="K4" s="40"/>
      <c r="L4" s="33" t="s">
        <v>9</v>
      </c>
      <c r="M4" s="33"/>
      <c r="N4" s="39"/>
      <c r="O4" s="35"/>
    </row>
    <row r="5" spans="1:15" ht="14.25">
      <c r="A5" s="40" t="s">
        <v>1</v>
      </c>
      <c r="B5" s="40" t="s">
        <v>5</v>
      </c>
      <c r="C5" s="40" t="s">
        <v>6</v>
      </c>
      <c r="D5" s="40" t="s">
        <v>7</v>
      </c>
      <c r="E5" s="40" t="s">
        <v>15</v>
      </c>
      <c r="F5" s="63" t="s">
        <v>33</v>
      </c>
      <c r="G5" s="64" t="s">
        <v>31</v>
      </c>
      <c r="H5" s="41"/>
      <c r="I5" s="42"/>
      <c r="J5" s="40" t="s">
        <v>8</v>
      </c>
      <c r="K5" s="40"/>
      <c r="L5" s="43" t="s">
        <v>10</v>
      </c>
      <c r="M5" s="43"/>
      <c r="N5" s="44" t="s">
        <v>1</v>
      </c>
      <c r="O5" s="35"/>
    </row>
    <row r="6" spans="1:15" ht="15" thickBot="1">
      <c r="A6" s="45" t="s">
        <v>2</v>
      </c>
      <c r="B6" s="46">
        <v>150</v>
      </c>
      <c r="C6" s="46">
        <v>150</v>
      </c>
      <c r="D6" s="46">
        <v>100</v>
      </c>
      <c r="E6" s="46">
        <v>100</v>
      </c>
      <c r="F6" s="46">
        <v>50</v>
      </c>
      <c r="G6" s="46">
        <v>100</v>
      </c>
      <c r="H6" s="46"/>
      <c r="I6" s="46"/>
      <c r="J6" s="47"/>
      <c r="K6" s="45"/>
      <c r="L6" s="48"/>
      <c r="M6" s="48"/>
      <c r="N6" s="49" t="s">
        <v>2</v>
      </c>
      <c r="O6" s="35"/>
    </row>
    <row r="7" spans="1:15" ht="15" thickTop="1">
      <c r="A7" s="21" t="s">
        <v>16</v>
      </c>
      <c r="B7" s="22">
        <f>AVERAGE('Test 1'!C3:I3)*1.5+3</f>
        <v>136.25</v>
      </c>
      <c r="C7" s="22">
        <f>+('Test 2'!C3*0.375)+('Test 2'!D3*0.15)+('Test 2'!E3*0.075)+('Test 2'!F3*0.15)+('Test 2'!G3*0.3)+('Test 2'!H3*0.45)</f>
        <v>129.675</v>
      </c>
      <c r="D7" s="22">
        <v>92.5</v>
      </c>
      <c r="E7" s="22">
        <v>95</v>
      </c>
      <c r="F7" s="22">
        <v>48</v>
      </c>
      <c r="G7" s="22">
        <v>99</v>
      </c>
      <c r="H7" s="22"/>
      <c r="I7" s="23"/>
      <c r="J7" s="22">
        <f aca="true" t="shared" si="0" ref="J7:J20">SUM(B7:H7)</f>
        <v>600.425</v>
      </c>
      <c r="K7" s="23"/>
      <c r="L7" s="24">
        <f>J7/($A$2)</f>
        <v>0.9237307692307691</v>
      </c>
      <c r="M7" s="25"/>
      <c r="N7" s="21" t="s">
        <v>16</v>
      </c>
      <c r="O7" s="35"/>
    </row>
    <row r="8" spans="1:15" ht="14.25">
      <c r="A8" s="26" t="s">
        <v>18</v>
      </c>
      <c r="B8" s="27">
        <f>AVERAGE('Test 1'!C4:I4)*1.5+3</f>
        <v>127.75</v>
      </c>
      <c r="C8" s="27">
        <f>+('Test 2'!C4*0.375)+('Test 2'!D4*0.15)+('Test 2'!E4*0.075)+('Test 2'!F4*0.15)+('Test 2'!G4*0.3)+('Test 2'!H4*0.45)</f>
        <v>109.725</v>
      </c>
      <c r="D8" s="27">
        <v>84</v>
      </c>
      <c r="E8" s="27">
        <v>95</v>
      </c>
      <c r="F8" s="27">
        <v>45</v>
      </c>
      <c r="G8" s="27">
        <v>75</v>
      </c>
      <c r="H8" s="27"/>
      <c r="I8" s="28"/>
      <c r="J8" s="27">
        <f t="shared" si="0"/>
        <v>536.475</v>
      </c>
      <c r="K8" s="28"/>
      <c r="L8" s="29">
        <f aca="true" t="shared" si="1" ref="L8:L20">J8/($A$2)</f>
        <v>0.8253461538461538</v>
      </c>
      <c r="M8" s="30"/>
      <c r="N8" s="26" t="s">
        <v>18</v>
      </c>
      <c r="O8" s="35"/>
    </row>
    <row r="9" spans="1:15" ht="14.25">
      <c r="A9" s="21" t="s">
        <v>20</v>
      </c>
      <c r="B9" s="22">
        <f>AVERAGE('Test 1'!C5:I5)*1.5+3</f>
        <v>127.25</v>
      </c>
      <c r="C9" s="22">
        <f>+('Test 2'!C5*0.375)+('Test 2'!D5*0.15)+('Test 2'!E5*0.075)+('Test 2'!F5*0.15)+('Test 2'!G5*0.3)+('Test 2'!H5*0.45)</f>
        <v>117.525</v>
      </c>
      <c r="D9" s="22">
        <v>84</v>
      </c>
      <c r="E9" s="22">
        <v>89</v>
      </c>
      <c r="F9" s="22">
        <v>35</v>
      </c>
      <c r="G9" s="22">
        <v>65</v>
      </c>
      <c r="H9" s="22"/>
      <c r="I9" s="23"/>
      <c r="J9" s="22">
        <f t="shared" si="0"/>
        <v>517.775</v>
      </c>
      <c r="K9" s="23"/>
      <c r="L9" s="24">
        <f t="shared" si="1"/>
        <v>0.7965769230769231</v>
      </c>
      <c r="M9" s="25"/>
      <c r="N9" s="21" t="s">
        <v>20</v>
      </c>
      <c r="O9" s="35"/>
    </row>
    <row r="10" spans="1:15" ht="14.25">
      <c r="A10" s="21" t="s">
        <v>19</v>
      </c>
      <c r="B10" s="22">
        <f>AVERAGE('Test 1'!C6:I6)*1.5+3</f>
        <v>130.75</v>
      </c>
      <c r="C10" s="22">
        <f>+('Test 2'!C6*0.375)+('Test 2'!D6*0.15)+('Test 2'!E6*0.075)+('Test 2'!F6*0.15)+('Test 2'!G6*0.3)+('Test 2'!H6*0.45)</f>
        <v>126.07500000000002</v>
      </c>
      <c r="D10" s="22">
        <v>77.3</v>
      </c>
      <c r="E10" s="22">
        <v>93</v>
      </c>
      <c r="F10" s="22">
        <v>45</v>
      </c>
      <c r="G10" s="22">
        <v>75</v>
      </c>
      <c r="H10" s="22"/>
      <c r="I10" s="23"/>
      <c r="J10" s="22">
        <f t="shared" si="0"/>
        <v>547.125</v>
      </c>
      <c r="K10" s="23"/>
      <c r="L10" s="24">
        <f t="shared" si="1"/>
        <v>0.8417307692307693</v>
      </c>
      <c r="M10" s="25"/>
      <c r="N10" s="21" t="s">
        <v>19</v>
      </c>
      <c r="O10" s="35"/>
    </row>
    <row r="11" spans="1:15" ht="14.25">
      <c r="A11" s="26" t="s">
        <v>17</v>
      </c>
      <c r="B11" s="27">
        <f>AVERAGE('Test 1'!C7:I7)*1.5+3</f>
        <v>138.75</v>
      </c>
      <c r="C11" s="27">
        <f>+('Test 2'!C7*0.375)+('Test 2'!D7*0.15)+('Test 2'!E7*0.075)+('Test 2'!F7*0.15)+('Test 2'!G7*0.3)+('Test 2'!H7*0.45)</f>
        <v>126.97500000000001</v>
      </c>
      <c r="D11" s="27">
        <v>94</v>
      </c>
      <c r="E11" s="27">
        <v>94</v>
      </c>
      <c r="F11" s="27">
        <v>42</v>
      </c>
      <c r="G11" s="27">
        <v>77</v>
      </c>
      <c r="H11" s="27"/>
      <c r="I11" s="28"/>
      <c r="J11" s="27">
        <f t="shared" si="0"/>
        <v>572.725</v>
      </c>
      <c r="K11" s="28"/>
      <c r="L11" s="29">
        <f t="shared" si="1"/>
        <v>0.8811153846153846</v>
      </c>
      <c r="M11" s="30"/>
      <c r="N11" s="26" t="s">
        <v>17</v>
      </c>
      <c r="O11" s="35"/>
    </row>
    <row r="12" spans="1:15" ht="14.25">
      <c r="A12" s="21">
        <v>1192</v>
      </c>
      <c r="B12" s="22">
        <f>AVERAGE('Test 1'!C8:I8)*1.5+3</f>
        <v>135.5</v>
      </c>
      <c r="C12" s="22">
        <f>+('Test 2'!C8*0.375)+('Test 2'!D8*0.15)+('Test 2'!E8*0.075)+('Test 2'!F8*0.15)+('Test 2'!G8*0.3)+('Test 2'!H8*0.45)</f>
        <v>136.2</v>
      </c>
      <c r="D12" s="22">
        <v>88.5</v>
      </c>
      <c r="E12" s="22">
        <v>95</v>
      </c>
      <c r="F12" s="22">
        <v>47</v>
      </c>
      <c r="G12" s="22">
        <v>85</v>
      </c>
      <c r="H12" s="22"/>
      <c r="I12" s="23"/>
      <c r="J12" s="22">
        <f t="shared" si="0"/>
        <v>587.2</v>
      </c>
      <c r="K12" s="23"/>
      <c r="L12" s="24">
        <f t="shared" si="1"/>
        <v>0.9033846153846155</v>
      </c>
      <c r="M12" s="25"/>
      <c r="N12" s="21">
        <v>1192</v>
      </c>
      <c r="O12" s="35"/>
    </row>
    <row r="13" spans="1:15" ht="14.25">
      <c r="A13" s="21">
        <v>1227</v>
      </c>
      <c r="B13" s="22">
        <f>AVERAGE('Test 1'!C9:I9)*1.5+3</f>
        <v>132.25</v>
      </c>
      <c r="C13" s="22">
        <f>+('Test 2'!C9*0.375)+('Test 2'!D9*0.15)+('Test 2'!E9*0.075)+('Test 2'!F9*0.15)+('Test 2'!G9*0.3)+('Test 2'!H9*0.45)</f>
        <v>126.375</v>
      </c>
      <c r="D13" s="22">
        <v>92</v>
      </c>
      <c r="E13" s="22">
        <v>94</v>
      </c>
      <c r="F13" s="22">
        <v>44</v>
      </c>
      <c r="G13" s="22">
        <v>85</v>
      </c>
      <c r="H13" s="22"/>
      <c r="I13" s="23"/>
      <c r="J13" s="22">
        <f t="shared" si="0"/>
        <v>573.625</v>
      </c>
      <c r="K13" s="23"/>
      <c r="L13" s="24">
        <f t="shared" si="1"/>
        <v>0.8825</v>
      </c>
      <c r="M13" s="25"/>
      <c r="N13" s="21">
        <v>1227</v>
      </c>
      <c r="O13" s="35"/>
    </row>
    <row r="14" spans="1:15" ht="14.25">
      <c r="A14" s="26">
        <v>1471</v>
      </c>
      <c r="B14" s="27">
        <f>AVERAGE('Test 1'!C10:I10)*1.5+3</f>
        <v>117.75</v>
      </c>
      <c r="C14" s="27">
        <f>+('Test 2'!C10*0.375)+('Test 2'!D10*0.15)+('Test 2'!E10*0.075)+('Test 2'!F10*0.15)+('Test 2'!G10*0.3)+('Test 2'!H10*0.45)</f>
        <v>118.875</v>
      </c>
      <c r="D14" s="27">
        <v>85.6</v>
      </c>
      <c r="E14" s="27">
        <v>93</v>
      </c>
      <c r="F14" s="27">
        <v>34</v>
      </c>
      <c r="G14" s="27">
        <v>83</v>
      </c>
      <c r="H14" s="27"/>
      <c r="I14" s="28"/>
      <c r="J14" s="27">
        <f t="shared" si="0"/>
        <v>532.225</v>
      </c>
      <c r="K14" s="28"/>
      <c r="L14" s="29">
        <f t="shared" si="1"/>
        <v>0.8188076923076923</v>
      </c>
      <c r="M14" s="30"/>
      <c r="N14" s="26">
        <v>1471</v>
      </c>
      <c r="O14" s="35"/>
    </row>
    <row r="15" spans="1:15" ht="14.25">
      <c r="A15" s="21">
        <v>1516</v>
      </c>
      <c r="B15" s="22">
        <f>AVERAGE('Test 1'!C11:I11)*1.5+3</f>
        <v>125.25</v>
      </c>
      <c r="C15" s="22">
        <f>+('Test 2'!C11*0.375)+('Test 2'!D11*0.15)+('Test 2'!E11*0.075)+('Test 2'!F11*0.15)+('Test 2'!G11*0.3)+('Test 2'!H11*0.45)</f>
        <v>132.975</v>
      </c>
      <c r="D15" s="22">
        <v>89.5</v>
      </c>
      <c r="E15" s="22">
        <v>93</v>
      </c>
      <c r="F15" s="22">
        <v>37</v>
      </c>
      <c r="G15" s="22">
        <v>89</v>
      </c>
      <c r="H15" s="22"/>
      <c r="I15" s="23"/>
      <c r="J15" s="22">
        <f t="shared" si="0"/>
        <v>566.725</v>
      </c>
      <c r="K15" s="23"/>
      <c r="L15" s="24">
        <f t="shared" si="1"/>
        <v>0.8718846153846154</v>
      </c>
      <c r="M15" s="25"/>
      <c r="N15" s="21">
        <v>1516</v>
      </c>
      <c r="O15" s="35"/>
    </row>
    <row r="16" spans="1:15" ht="14.25">
      <c r="A16" s="21">
        <v>2000</v>
      </c>
      <c r="B16" s="22">
        <f>AVERAGE('Test 1'!C12:I12)*1.5+3</f>
        <v>129.5</v>
      </c>
      <c r="C16" s="22">
        <f>+('Test 2'!C12*0.375)+('Test 2'!D12*0.15)+('Test 2'!E12*0.075)+('Test 2'!F12*0.15)+('Test 2'!G12*0.3)+('Test 2'!H12*0.45)</f>
        <v>109.125</v>
      </c>
      <c r="D16" s="22">
        <v>86</v>
      </c>
      <c r="E16" s="22">
        <v>95</v>
      </c>
      <c r="F16" s="22">
        <v>47.5</v>
      </c>
      <c r="G16" s="22">
        <v>96</v>
      </c>
      <c r="H16" s="22"/>
      <c r="I16" s="23"/>
      <c r="J16" s="22">
        <f t="shared" si="0"/>
        <v>563.125</v>
      </c>
      <c r="K16" s="23"/>
      <c r="L16" s="24">
        <f t="shared" si="1"/>
        <v>0.8663461538461539</v>
      </c>
      <c r="M16" s="25"/>
      <c r="N16" s="21">
        <v>2000</v>
      </c>
      <c r="O16" s="35"/>
    </row>
    <row r="17" spans="1:15" ht="14.25">
      <c r="A17" s="26">
        <v>6155</v>
      </c>
      <c r="B17" s="27">
        <f>AVERAGE('Test 1'!C13:I13)*1.5+3</f>
        <v>125.75</v>
      </c>
      <c r="C17" s="27">
        <f>+('Test 2'!C13*0.375)+('Test 2'!D13*0.15)+('Test 2'!E13*0.075)+('Test 2'!F13*0.15)+('Test 2'!G13*0.3)+('Test 2'!H13*0.45)</f>
        <v>109.19999999999999</v>
      </c>
      <c r="D17" s="27">
        <v>81</v>
      </c>
      <c r="E17" s="27">
        <v>93</v>
      </c>
      <c r="F17" s="27">
        <v>33</v>
      </c>
      <c r="G17" s="27">
        <v>81</v>
      </c>
      <c r="H17" s="27"/>
      <c r="I17" s="28"/>
      <c r="J17" s="27">
        <f t="shared" si="0"/>
        <v>522.95</v>
      </c>
      <c r="K17" s="28"/>
      <c r="L17" s="29">
        <f t="shared" si="1"/>
        <v>0.8045384615384616</v>
      </c>
      <c r="M17" s="30"/>
      <c r="N17" s="26">
        <v>6155</v>
      </c>
      <c r="O17" s="35"/>
    </row>
    <row r="18" spans="1:15" ht="14.25">
      <c r="A18" s="21">
        <v>6782</v>
      </c>
      <c r="B18" s="22">
        <f>AVERAGE('Test 1'!C14:I14)*1.5+3</f>
        <v>124.5</v>
      </c>
      <c r="C18" s="22">
        <f>+('Test 2'!C14*0.375)+('Test 2'!D14*0.15)+('Test 2'!E14*0.075)+('Test 2'!F14*0.15)+('Test 2'!G14*0.3)+('Test 2'!H14*0.45)</f>
        <v>134.25</v>
      </c>
      <c r="D18" s="22">
        <v>97</v>
      </c>
      <c r="E18" s="22">
        <v>94</v>
      </c>
      <c r="F18" s="22">
        <v>48</v>
      </c>
      <c r="G18" s="22">
        <v>92</v>
      </c>
      <c r="H18" s="22"/>
      <c r="I18" s="23"/>
      <c r="J18" s="22">
        <f t="shared" si="0"/>
        <v>589.75</v>
      </c>
      <c r="K18" s="23"/>
      <c r="L18" s="24">
        <f t="shared" si="1"/>
        <v>0.9073076923076923</v>
      </c>
      <c r="M18" s="25"/>
      <c r="N18" s="21">
        <v>6782</v>
      </c>
      <c r="O18" s="35"/>
    </row>
    <row r="19" spans="1:15" ht="14.25">
      <c r="A19" s="21">
        <v>7588</v>
      </c>
      <c r="B19" s="22">
        <f>AVERAGE('Test 1'!C15:I15)*1.5+3</f>
        <v>113</v>
      </c>
      <c r="C19" s="22">
        <f>+('Test 2'!C15*0.375)+('Test 2'!D15*0.15)+('Test 2'!E15*0.075)+('Test 2'!F15*0.15)+('Test 2'!G15*0.3)+('Test 2'!H15*0.45)</f>
        <v>118.19999999999999</v>
      </c>
      <c r="D19" s="22">
        <v>84.5</v>
      </c>
      <c r="E19" s="22">
        <v>92</v>
      </c>
      <c r="F19" s="22">
        <v>36.5</v>
      </c>
      <c r="G19" s="22">
        <v>87</v>
      </c>
      <c r="H19" s="22"/>
      <c r="I19" s="23"/>
      <c r="J19" s="22">
        <f t="shared" si="0"/>
        <v>531.2</v>
      </c>
      <c r="K19" s="23"/>
      <c r="L19" s="24">
        <f t="shared" si="1"/>
        <v>0.8172307692307693</v>
      </c>
      <c r="M19" s="25"/>
      <c r="N19" s="21">
        <v>7588</v>
      </c>
      <c r="O19" s="35"/>
    </row>
    <row r="20" spans="1:15" ht="15" thickBot="1">
      <c r="A20" s="26">
        <v>8123</v>
      </c>
      <c r="B20" s="22">
        <f>AVERAGE('Test 1'!C16:I16)*1.5+3</f>
        <v>127.25</v>
      </c>
      <c r="C20" s="27">
        <f>+('Test 2'!C16*0.375)+('Test 2'!D16*0.15)+('Test 2'!E16*0.075)+('Test 2'!F16*0.15)+('Test 2'!G16*0.3)+('Test 2'!H16*0.45)</f>
        <v>114.6</v>
      </c>
      <c r="D20" s="27">
        <v>79.6</v>
      </c>
      <c r="E20" s="27">
        <v>93</v>
      </c>
      <c r="F20" s="27">
        <v>40.5</v>
      </c>
      <c r="G20" s="27">
        <v>84</v>
      </c>
      <c r="H20" s="27"/>
      <c r="I20" s="28"/>
      <c r="J20" s="27">
        <f t="shared" si="0"/>
        <v>538.95</v>
      </c>
      <c r="K20" s="28"/>
      <c r="L20" s="24">
        <f t="shared" si="1"/>
        <v>0.8291538461538462</v>
      </c>
      <c r="M20" s="30"/>
      <c r="N20" s="26">
        <v>8123</v>
      </c>
      <c r="O20" s="35"/>
    </row>
    <row r="21" spans="1:15" ht="13.5" customHeight="1" thickTop="1">
      <c r="A21" s="50" t="s">
        <v>3</v>
      </c>
      <c r="B21" s="51">
        <f>AVERAGE(B7:B20)</f>
        <v>127.96428571428571</v>
      </c>
      <c r="C21" s="51">
        <f>AVERAGE(C7:C20)</f>
        <v>122.1267857142857</v>
      </c>
      <c r="D21" s="51">
        <f>AVERAGE(D7:D20)</f>
        <v>86.82142857142857</v>
      </c>
      <c r="E21" s="51">
        <f>AVERAGE(E7:E20)</f>
        <v>93.42857142857143</v>
      </c>
      <c r="F21" s="51">
        <f>AVERAGE(F7:F20)</f>
        <v>41.607142857142854</v>
      </c>
      <c r="G21" s="51">
        <f>AVERAGE(G7:G20)</f>
        <v>83.78571428571429</v>
      </c>
      <c r="H21" s="51"/>
      <c r="I21" s="51"/>
      <c r="J21" s="51">
        <f>AVERAGE(J7:J20)</f>
        <v>555.7339285714286</v>
      </c>
      <c r="K21" s="52"/>
      <c r="L21" s="53">
        <f>AVERAGE(L7:L20)</f>
        <v>0.8549752747252748</v>
      </c>
      <c r="M21" s="54"/>
      <c r="N21" s="55" t="s">
        <v>3</v>
      </c>
      <c r="O21" s="35"/>
    </row>
    <row r="22" spans="1:14" ht="13.5" customHeight="1">
      <c r="A22" s="10" t="s">
        <v>30</v>
      </c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12"/>
      <c r="M22" s="12"/>
      <c r="N22" s="13"/>
    </row>
    <row r="23" spans="1:14" ht="13.5">
      <c r="A23" s="2"/>
      <c r="B23" s="2"/>
      <c r="C23" s="2"/>
      <c r="D23" s="2"/>
      <c r="E23" s="2"/>
      <c r="G23" s="2"/>
      <c r="H23" s="14"/>
      <c r="I23" s="14"/>
      <c r="J23" s="2"/>
      <c r="K23" s="2"/>
      <c r="L23" s="3"/>
      <c r="M23" s="3"/>
      <c r="N23" s="4"/>
    </row>
    <row r="24" spans="1:14" ht="13.5">
      <c r="A24" s="2"/>
      <c r="B24" s="16"/>
      <c r="C24" s="2"/>
      <c r="D24" s="2"/>
      <c r="E24" s="2"/>
      <c r="H24" s="15"/>
      <c r="I24" s="15"/>
      <c r="J24" s="2"/>
      <c r="K24" s="2"/>
      <c r="L24" s="3"/>
      <c r="M24" s="3"/>
      <c r="N24" s="4"/>
    </row>
    <row r="25" spans="3:14" ht="13.5">
      <c r="C25" s="2"/>
      <c r="D25" s="2"/>
      <c r="E25" s="2"/>
      <c r="F25" s="2"/>
      <c r="G25" s="2"/>
      <c r="H25" s="15"/>
      <c r="I25" s="15"/>
      <c r="L25" s="3"/>
      <c r="M25" s="3"/>
      <c r="N25" s="4"/>
    </row>
    <row r="26" spans="2:14" ht="13.5">
      <c r="B26" s="2"/>
      <c r="C26" s="2"/>
      <c r="D26" s="2"/>
      <c r="E26" s="2"/>
      <c r="G26" s="1"/>
      <c r="H26" s="15"/>
      <c r="I26" s="15"/>
      <c r="K26" s="2"/>
      <c r="L26" s="3"/>
      <c r="M26" s="3"/>
      <c r="N26" s="4"/>
    </row>
    <row r="27" spans="2:14" ht="13.5">
      <c r="B27" s="19"/>
      <c r="C27" s="2"/>
      <c r="D27" s="2"/>
      <c r="E27" s="2"/>
      <c r="F27" s="17"/>
      <c r="G27" s="1"/>
      <c r="H27" s="15"/>
      <c r="I27" s="15"/>
      <c r="K27" s="2"/>
      <c r="L27" s="3"/>
      <c r="M27" s="3"/>
      <c r="N27" s="4"/>
    </row>
    <row r="28" spans="2:14" ht="13.5">
      <c r="B28" s="19"/>
      <c r="C28" s="2"/>
      <c r="D28" s="2"/>
      <c r="E28" s="2"/>
      <c r="F28" s="17"/>
      <c r="G28" s="1"/>
      <c r="H28" s="15"/>
      <c r="I28" s="15"/>
      <c r="J28" s="2"/>
      <c r="K28" s="2"/>
      <c r="L28" s="3"/>
      <c r="M28" s="3"/>
      <c r="N28" s="4"/>
    </row>
    <row r="29" spans="2:14" ht="13.5">
      <c r="B29" s="19"/>
      <c r="F29" s="17"/>
      <c r="H29" s="15"/>
      <c r="I29" s="15"/>
      <c r="J29" s="2"/>
      <c r="K29" s="2"/>
      <c r="L29" s="3"/>
      <c r="M29" s="3"/>
      <c r="N29" s="4"/>
    </row>
    <row r="30" spans="2:6" ht="13.5">
      <c r="B30" s="19"/>
      <c r="F30" s="17"/>
    </row>
    <row r="31" spans="2:218" ht="13.5">
      <c r="B31" s="20"/>
      <c r="C31" s="9"/>
      <c r="D31" s="9"/>
      <c r="E31" s="9"/>
      <c r="F31" s="18"/>
      <c r="G31" s="9"/>
      <c r="H31" s="9"/>
      <c r="I31" s="9"/>
      <c r="J31" s="9"/>
      <c r="K31" s="9"/>
      <c r="L31" s="5"/>
      <c r="M31" s="5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</row>
    <row r="32" spans="2:6" ht="13.5">
      <c r="B32" s="19"/>
      <c r="F32" s="17"/>
    </row>
    <row r="33" spans="2:6" ht="13.5">
      <c r="B33" s="19"/>
      <c r="F33" s="17"/>
    </row>
    <row r="34" ht="13.5">
      <c r="B34" s="19"/>
    </row>
  </sheetData>
  <sheetProtection/>
  <mergeCells count="1">
    <mergeCell ref="F4:G4"/>
  </mergeCells>
  <printOptions/>
  <pageMargins left="0.75" right="0.75" top="2.1" bottom="1" header="0.5" footer="0.5"/>
  <pageSetup fitToHeight="1" fitToWidth="1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9" sqref="J9"/>
    </sheetView>
  </sheetViews>
  <sheetFormatPr defaultColWidth="9.33203125" defaultRowHeight="12.75"/>
  <sheetData>
    <row r="1" ht="15.75">
      <c r="A1" s="58" t="s">
        <v>34</v>
      </c>
    </row>
    <row r="2" spans="3:8" ht="12.75">
      <c r="C2" s="65" t="s">
        <v>35</v>
      </c>
      <c r="D2" s="65" t="s">
        <v>23</v>
      </c>
      <c r="E2" s="65" t="s">
        <v>24</v>
      </c>
      <c r="F2" s="65" t="s">
        <v>25</v>
      </c>
      <c r="G2" s="65" t="s">
        <v>26</v>
      </c>
      <c r="H2" s="65" t="s">
        <v>27</v>
      </c>
    </row>
    <row r="3" spans="2:8" ht="14.25">
      <c r="B3" s="21" t="s">
        <v>16</v>
      </c>
      <c r="C3" s="56">
        <v>94</v>
      </c>
      <c r="D3" s="56">
        <v>93</v>
      </c>
      <c r="E3" s="56">
        <v>91</v>
      </c>
      <c r="F3" s="56">
        <v>97</v>
      </c>
      <c r="G3" s="56">
        <v>89</v>
      </c>
      <c r="H3" s="56">
        <v>72</v>
      </c>
    </row>
    <row r="4" spans="2:8" ht="14.25">
      <c r="B4" s="21" t="s">
        <v>18</v>
      </c>
      <c r="C4" s="60">
        <v>70</v>
      </c>
      <c r="D4" s="60">
        <v>70</v>
      </c>
      <c r="E4" s="60">
        <v>73</v>
      </c>
      <c r="F4" s="60">
        <v>80</v>
      </c>
      <c r="G4" s="60">
        <v>83</v>
      </c>
      <c r="H4" s="60">
        <v>68</v>
      </c>
    </row>
    <row r="5" spans="2:8" ht="14.25">
      <c r="B5" s="21" t="s">
        <v>20</v>
      </c>
      <c r="C5" s="56">
        <v>71</v>
      </c>
      <c r="D5" s="56">
        <v>85</v>
      </c>
      <c r="E5" s="56">
        <v>84</v>
      </c>
      <c r="F5" s="56">
        <v>90</v>
      </c>
      <c r="G5" s="56">
        <v>79</v>
      </c>
      <c r="H5" s="56">
        <v>77</v>
      </c>
    </row>
    <row r="6" spans="2:8" ht="14.25">
      <c r="B6" s="21" t="s">
        <v>19</v>
      </c>
      <c r="C6" s="56">
        <v>89</v>
      </c>
      <c r="D6" s="56">
        <v>95</v>
      </c>
      <c r="E6" s="56">
        <v>82</v>
      </c>
      <c r="F6" s="56">
        <v>95</v>
      </c>
      <c r="G6" s="56">
        <v>75</v>
      </c>
      <c r="H6" s="56">
        <v>79</v>
      </c>
    </row>
    <row r="7" spans="2:8" ht="14.25">
      <c r="B7" s="21" t="s">
        <v>17</v>
      </c>
      <c r="C7" s="60">
        <v>90</v>
      </c>
      <c r="D7" s="60">
        <v>83</v>
      </c>
      <c r="E7" s="60">
        <v>85</v>
      </c>
      <c r="F7" s="60">
        <v>92</v>
      </c>
      <c r="G7" s="60">
        <v>88</v>
      </c>
      <c r="H7" s="60">
        <v>76</v>
      </c>
    </row>
    <row r="8" spans="2:8" ht="14.25">
      <c r="B8" s="21">
        <v>1192</v>
      </c>
      <c r="C8" s="56">
        <v>95</v>
      </c>
      <c r="D8" s="56">
        <v>94</v>
      </c>
      <c r="E8" s="56">
        <v>97</v>
      </c>
      <c r="F8" s="56">
        <v>96</v>
      </c>
      <c r="G8" s="56">
        <v>96</v>
      </c>
      <c r="H8" s="56">
        <v>80</v>
      </c>
    </row>
    <row r="9" spans="2:8" ht="14.25">
      <c r="B9" s="21">
        <v>1227</v>
      </c>
      <c r="C9" s="56">
        <v>78</v>
      </c>
      <c r="D9" s="56">
        <v>80</v>
      </c>
      <c r="E9" s="56">
        <v>95</v>
      </c>
      <c r="F9" s="56">
        <v>92</v>
      </c>
      <c r="G9" s="56">
        <v>94</v>
      </c>
      <c r="H9" s="56">
        <v>80</v>
      </c>
    </row>
    <row r="10" spans="2:8" ht="14.25">
      <c r="B10" s="21">
        <v>1471</v>
      </c>
      <c r="C10" s="60">
        <v>85</v>
      </c>
      <c r="D10" s="60">
        <v>94</v>
      </c>
      <c r="E10" s="60">
        <v>86</v>
      </c>
      <c r="F10" s="60">
        <v>83</v>
      </c>
      <c r="G10" s="60">
        <v>75</v>
      </c>
      <c r="H10" s="60">
        <v>70</v>
      </c>
    </row>
    <row r="11" spans="2:8" ht="14.25">
      <c r="B11" s="21">
        <v>1516</v>
      </c>
      <c r="C11" s="56">
        <v>97</v>
      </c>
      <c r="D11" s="56">
        <v>98</v>
      </c>
      <c r="E11" s="56">
        <v>96</v>
      </c>
      <c r="F11" s="56">
        <v>75</v>
      </c>
      <c r="G11" s="56">
        <v>87</v>
      </c>
      <c r="H11" s="56">
        <v>83</v>
      </c>
    </row>
    <row r="12" spans="2:8" ht="14.25">
      <c r="B12" s="21">
        <v>2000</v>
      </c>
      <c r="C12" s="56">
        <v>72</v>
      </c>
      <c r="D12" s="56">
        <v>83</v>
      </c>
      <c r="E12" s="56">
        <v>75</v>
      </c>
      <c r="F12" s="56">
        <v>84</v>
      </c>
      <c r="G12" s="56">
        <v>74</v>
      </c>
      <c r="H12" s="56">
        <v>65</v>
      </c>
    </row>
    <row r="13" spans="2:8" ht="14.25">
      <c r="B13" s="21">
        <v>6155</v>
      </c>
      <c r="C13" s="60">
        <v>65</v>
      </c>
      <c r="D13" s="60">
        <v>72</v>
      </c>
      <c r="E13" s="60">
        <v>85</v>
      </c>
      <c r="F13" s="60">
        <v>85</v>
      </c>
      <c r="G13" s="60">
        <v>78</v>
      </c>
      <c r="H13" s="60">
        <v>70</v>
      </c>
    </row>
    <row r="14" spans="2:8" ht="14.25">
      <c r="B14" s="21">
        <v>6782</v>
      </c>
      <c r="C14" s="56">
        <v>93</v>
      </c>
      <c r="D14" s="56">
        <v>98</v>
      </c>
      <c r="E14" s="56">
        <v>99</v>
      </c>
      <c r="F14" s="56">
        <v>96</v>
      </c>
      <c r="G14" s="56">
        <v>82</v>
      </c>
      <c r="H14" s="56">
        <v>85</v>
      </c>
    </row>
    <row r="15" spans="2:8" ht="14.25">
      <c r="B15" s="21">
        <v>7588</v>
      </c>
      <c r="C15" s="56">
        <v>86</v>
      </c>
      <c r="D15" s="56">
        <v>88</v>
      </c>
      <c r="E15" s="56">
        <v>82</v>
      </c>
      <c r="F15" s="56">
        <v>90</v>
      </c>
      <c r="G15" s="56">
        <v>66</v>
      </c>
      <c r="H15" s="56">
        <v>74</v>
      </c>
    </row>
    <row r="16" spans="2:8" ht="15" thickBot="1">
      <c r="B16" s="21">
        <v>8123</v>
      </c>
      <c r="C16" s="62">
        <v>77</v>
      </c>
      <c r="D16" s="62">
        <v>79</v>
      </c>
      <c r="E16" s="62">
        <v>75</v>
      </c>
      <c r="F16" s="62">
        <v>93</v>
      </c>
      <c r="G16" s="62">
        <v>70</v>
      </c>
      <c r="H16" s="62">
        <v>74</v>
      </c>
    </row>
    <row r="17" spans="2:8" s="16" customFormat="1" ht="14.25" thickTop="1">
      <c r="B17" s="16" t="s">
        <v>29</v>
      </c>
      <c r="C17" s="59">
        <f aca="true" t="shared" si="0" ref="C17:H17">AVERAGE(C3:C16)</f>
        <v>83</v>
      </c>
      <c r="D17" s="59">
        <f t="shared" si="0"/>
        <v>86.57142857142857</v>
      </c>
      <c r="E17" s="59">
        <f t="shared" si="0"/>
        <v>86.07142857142857</v>
      </c>
      <c r="F17" s="59">
        <f t="shared" si="0"/>
        <v>89.14285714285714</v>
      </c>
      <c r="G17" s="59">
        <f t="shared" si="0"/>
        <v>81.14285714285714</v>
      </c>
      <c r="H17" s="59">
        <f t="shared" si="0"/>
        <v>75.21428571428571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pittman</cp:lastModifiedBy>
  <cp:lastPrinted>2007-09-10T19:41:44Z</cp:lastPrinted>
  <dcterms:created xsi:type="dcterms:W3CDTF">2000-07-12T20:53:34Z</dcterms:created>
  <dcterms:modified xsi:type="dcterms:W3CDTF">2007-12-14T00:03:45Z</dcterms:modified>
  <cp:category/>
  <cp:version/>
  <cp:contentType/>
  <cp:contentStatus/>
</cp:coreProperties>
</file>